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160" windowWidth="13860" windowHeight="9680" activeTab="0"/>
  </bookViews>
  <sheets>
    <sheet name="isotensoid dome-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<sst xmlns="http://schemas.openxmlformats.org/spreadsheetml/2006/main" count="32" uniqueCount="32">
  <si>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INPUT:</t>
  </si>
  <si>
    <t>WIND ANGLE (alpha)</t>
  </si>
  <si>
    <t>a =</t>
  </si>
  <si>
    <t>rads</t>
  </si>
  <si>
    <t>CYLINDER RADIUS</t>
  </si>
  <si>
    <t>R =</t>
  </si>
  <si>
    <t>inches</t>
  </si>
  <si>
    <t>x = x + ∆x</t>
  </si>
  <si>
    <t>r = r - ∆r</t>
  </si>
  <si>
    <t>CALCULATIONS</t>
  </si>
  <si>
    <t>x</t>
  </si>
  <si>
    <t>r</t>
  </si>
  <si>
    <t>r o</t>
  </si>
  <si>
    <t>a</t>
  </si>
  <si>
    <t>DY</t>
  </si>
  <si>
    <t>Y</t>
  </si>
  <si>
    <t>r  m</t>
  </si>
  <si>
    <t>∆r</t>
  </si>
  <si>
    <t>∆x</t>
  </si>
  <si>
    <t>5/22/92 csm</t>
  </si>
  <si>
    <t xml:space="preserve">Notes: </t>
  </si>
  <si>
    <t>Enter values in the green boxes only</t>
  </si>
  <si>
    <t>Program devised by Craig Mickelson @ Westinghouse Electric, 1992</t>
  </si>
  <si>
    <r>
      <t xml:space="preserve">ISOTENSOID DOME CONTOURS </t>
    </r>
    <r>
      <rPr>
        <b/>
        <sz val="9"/>
        <rFont val="Palatino"/>
        <family val="0"/>
      </rPr>
      <t>© S.T. Peters 2001</t>
    </r>
  </si>
  <si>
    <t>This is the Baseline Method  per the Filament Winding Book  Ed,-2, pp. 5-49 to 5-52</t>
  </si>
  <si>
    <r>
      <t>r o = R * SIN(</t>
    </r>
    <r>
      <rPr>
        <b/>
        <sz val="10"/>
        <rFont val="Symbol"/>
        <family val="0"/>
      </rPr>
      <t>a</t>
    </r>
    <r>
      <rPr>
        <b/>
        <sz val="10"/>
        <rFont val="Palatino"/>
        <family val="0"/>
      </rPr>
      <t>)</t>
    </r>
  </si>
  <si>
    <r>
      <t>∆</t>
    </r>
    <r>
      <rPr>
        <b/>
        <sz val="10"/>
        <rFont val="Symbol"/>
        <family val="0"/>
      </rPr>
      <t>Y</t>
    </r>
    <r>
      <rPr>
        <b/>
        <sz val="10"/>
        <rFont val="Palatino"/>
        <family val="0"/>
      </rPr>
      <t xml:space="preserve"> = (pick it)</t>
    </r>
  </si>
  <si>
    <t>Y = Y + DY</t>
  </si>
  <si>
    <r>
      <t>r m = r/((cos(</t>
    </r>
    <r>
      <rPr>
        <b/>
        <sz val="10"/>
        <rFont val="Symbol"/>
        <family val="0"/>
      </rPr>
      <t>Y</t>
    </r>
    <r>
      <rPr>
        <b/>
        <sz val="10"/>
        <rFont val="Palatino"/>
        <family val="0"/>
      </rPr>
      <t>))*2-(tan(</t>
    </r>
    <r>
      <rPr>
        <b/>
        <sz val="10"/>
        <rFont val="Symbol"/>
        <family val="0"/>
      </rPr>
      <t>a</t>
    </r>
    <r>
      <rPr>
        <b/>
        <sz val="10"/>
        <rFont val="Palatino"/>
        <family val="0"/>
      </rPr>
      <t>))^2))</t>
    </r>
  </si>
  <si>
    <r>
      <t>∆r = r m * ∆</t>
    </r>
    <r>
      <rPr>
        <b/>
        <sz val="10"/>
        <rFont val="Symbol"/>
        <family val="0"/>
      </rPr>
      <t>Y</t>
    </r>
    <r>
      <rPr>
        <b/>
        <sz val="10"/>
        <rFont val="Palatino"/>
        <family val="0"/>
      </rPr>
      <t xml:space="preserve"> * sin(</t>
    </r>
    <r>
      <rPr>
        <b/>
        <sz val="10"/>
        <rFont val="Symbol"/>
        <family val="0"/>
      </rPr>
      <t>Y</t>
    </r>
    <r>
      <rPr>
        <b/>
        <sz val="10"/>
        <rFont val="Palatino"/>
        <family val="0"/>
      </rPr>
      <t>)</t>
    </r>
  </si>
  <si>
    <r>
      <t>∆x = r m * ∆</t>
    </r>
    <r>
      <rPr>
        <b/>
        <sz val="10"/>
        <rFont val="Symbol"/>
        <family val="0"/>
      </rPr>
      <t>Y</t>
    </r>
    <r>
      <rPr>
        <b/>
        <sz val="10"/>
        <rFont val="Palatino"/>
        <family val="0"/>
      </rPr>
      <t xml:space="preserve"> * cos(</t>
    </r>
    <r>
      <rPr>
        <b/>
        <sz val="10"/>
        <rFont val="Symbol"/>
        <family val="0"/>
      </rPr>
      <t>Y</t>
    </r>
    <r>
      <rPr>
        <b/>
        <sz val="10"/>
        <rFont val="Palatino"/>
        <family val="0"/>
      </rPr>
      <t>)</t>
    </r>
  </si>
  <si>
    <r>
      <t>DY</t>
    </r>
    <r>
      <rPr>
        <sz val="10"/>
        <rFont val="Geneva"/>
        <family val="0"/>
      </rPr>
      <t xml:space="preserve"> is a default of 0.05 You can change it!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</si>
</sst>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\ \ "/>
    <numFmt numFmtId="166" formatCode="0.00\ \ \ \ "/>
    <numFmt numFmtId="167" formatCode="0.0000"/>
    <numFmt numFmtId="168" formatCode="\(##\°\)"/>
    <numFmt numFmtId="169" formatCode="\(##\Ø\)\ "/>
    <numFmt numFmtId="170" formatCode="\(##.##\Ø\)\ 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Palatino"/>
      <family val="0"/>
    </font>
    <font>
      <sz val="10"/>
      <name val="Symbol"/>
      <family val="0"/>
    </font>
    <font>
      <b/>
      <u val="single"/>
      <sz val="10"/>
      <name val="Palatino"/>
      <family val="0"/>
    </font>
    <font>
      <b/>
      <u val="single"/>
      <sz val="10"/>
      <name val="Symbol"/>
      <family val="0"/>
    </font>
    <font>
      <b/>
      <sz val="10"/>
      <name val="Palatino"/>
      <family val="0"/>
    </font>
    <font>
      <b/>
      <sz val="14"/>
      <name val="Palatino"/>
      <family val="0"/>
    </font>
    <font>
      <sz val="8"/>
      <name val="Verdana"/>
      <family val="0"/>
    </font>
    <font>
      <sz val="10"/>
      <name val="Helv"/>
      <family val="0"/>
    </font>
    <font>
      <b/>
      <sz val="9"/>
      <name val="Palatino"/>
      <family val="0"/>
    </font>
    <font>
      <b/>
      <sz val="10"/>
      <name val="Symbol"/>
      <family val="0"/>
    </font>
    <font>
      <sz val="9"/>
      <color indexed="8"/>
      <name val="Geneva"/>
      <family val="0"/>
    </font>
    <font>
      <b/>
      <sz val="10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67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5" fontId="11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64" fontId="13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8" fontId="4" fillId="2" borderId="0" xfId="0" applyNumberFormat="1" applyFont="1" applyFill="1" applyAlignment="1" applyProtection="1">
      <alignment horizontal="left"/>
      <protection locked="0"/>
    </xf>
    <xf numFmtId="170" fontId="4" fillId="2" borderId="0" xfId="0" applyNumberFormat="1" applyFont="1" applyFill="1" applyAlignment="1" applyProtection="1">
      <alignment horizontal="left"/>
      <protection locked="0"/>
    </xf>
    <xf numFmtId="165" fontId="13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ISOTENSOID DOME CONTOUR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3175"/>
          <c:w val="0.89475"/>
          <c:h val="0.64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'isotensoid dome-5'!$B$18:$B$44</c:f>
              <c:numCache/>
            </c:numRef>
          </c:xVal>
          <c:yVal>
            <c:numRef>
              <c:f>'isotensoid dome-5'!$A$18:$A$44</c:f>
              <c:numCache/>
            </c:numRef>
          </c:yVal>
          <c:smooth val="1"/>
        </c:ser>
        <c:axId val="48706231"/>
        <c:axId val="35702896"/>
      </c:scatterChart>
      <c:valAx>
        <c:axId val="4870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RADIUS, In.</a:t>
                </a:r>
              </a:p>
            </c:rich>
          </c:tx>
          <c:layout>
            <c:manualLayout>
              <c:xMode val="factor"/>
              <c:yMode val="factor"/>
              <c:x val="-0.038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2896"/>
        <c:crosses val="autoZero"/>
        <c:crossBetween val="midCat"/>
        <c:dispUnits/>
      </c:valAx>
      <c:valAx>
        <c:axId val="3570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HEIGHT OF DOME, In.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CF305"/>
        </a:gs>
        <a:gs pos="100000">
          <a:srgbClr val="757002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15</xdr:row>
      <xdr:rowOff>38100</xdr:rowOff>
    </xdr:from>
    <xdr:to>
      <xdr:col>7</xdr:col>
      <xdr:colOff>304800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04875" y="2647950"/>
        <a:ext cx="3609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F8" sqref="F8"/>
    </sheetView>
  </sheetViews>
  <sheetFormatPr defaultColWidth="11.00390625" defaultRowHeight="12.75"/>
  <cols>
    <col min="1" max="2" width="7.75390625" style="4" customWidth="1"/>
    <col min="3" max="4" width="8.75390625" style="9" customWidth="1"/>
    <col min="5" max="5" width="6.75390625" style="1" customWidth="1"/>
    <col min="6" max="6" width="6.75390625" style="6" customWidth="1"/>
    <col min="7" max="9" width="8.75390625" style="9" customWidth="1"/>
    <col min="10" max="16384" width="10.75390625" style="1" customWidth="1"/>
  </cols>
  <sheetData>
    <row r="1" spans="4:5" ht="16.5">
      <c r="D1"/>
      <c r="E1" s="20" t="s">
        <v>23</v>
      </c>
    </row>
    <row r="2" spans="3:5" ht="13.5">
      <c r="C2" s="22" t="s">
        <v>24</v>
      </c>
      <c r="E2"/>
    </row>
    <row r="3" spans="1:7" ht="13.5">
      <c r="A3" s="19" t="s">
        <v>0</v>
      </c>
      <c r="B3" s="19" t="s">
        <v>1</v>
      </c>
      <c r="C3" s="11"/>
      <c r="D3" s="12" t="s">
        <v>2</v>
      </c>
      <c r="E3" s="10">
        <f>G3/180*PI()</f>
        <v>0.296705972839036</v>
      </c>
      <c r="F3" t="s">
        <v>3</v>
      </c>
      <c r="G3" s="27">
        <v>17</v>
      </c>
    </row>
    <row r="4" spans="1:7" ht="13.5">
      <c r="A4" s="19"/>
      <c r="B4" s="19" t="s">
        <v>4</v>
      </c>
      <c r="C4" s="11"/>
      <c r="D4" s="13" t="s">
        <v>5</v>
      </c>
      <c r="E4" s="3">
        <f>G4/2</f>
        <v>10</v>
      </c>
      <c r="F4" t="s">
        <v>6</v>
      </c>
      <c r="G4" s="28">
        <v>20</v>
      </c>
    </row>
    <row r="5" spans="3:8" ht="13.5">
      <c r="C5" s="11"/>
      <c r="D5" s="13"/>
      <c r="E5" s="2"/>
      <c r="F5" s="7"/>
      <c r="H5" s="26"/>
    </row>
    <row r="6" spans="1:6" ht="13.5">
      <c r="A6" s="19" t="s">
        <v>7</v>
      </c>
      <c r="C6" s="11"/>
      <c r="D6" s="13"/>
      <c r="E6" s="2"/>
      <c r="F6" s="7"/>
    </row>
    <row r="7" spans="1:6" ht="13.5">
      <c r="A7" s="19" t="s">
        <v>8</v>
      </c>
      <c r="C7" s="11"/>
      <c r="D7" s="13"/>
      <c r="E7" s="2" t="s">
        <v>20</v>
      </c>
      <c r="F7" s="7" t="s">
        <v>21</v>
      </c>
    </row>
    <row r="8" spans="1:6" ht="13.5">
      <c r="A8" s="19" t="s">
        <v>25</v>
      </c>
      <c r="C8" s="11"/>
      <c r="D8" s="13"/>
      <c r="E8" s="2"/>
      <c r="F8" s="29" t="s">
        <v>31</v>
      </c>
    </row>
    <row r="9" spans="1:6" ht="13.5">
      <c r="A9" s="19" t="s">
        <v>26</v>
      </c>
      <c r="C9" s="11"/>
      <c r="D9" s="13"/>
      <c r="E9" s="2"/>
      <c r="F9" s="7"/>
    </row>
    <row r="10" spans="1:6" ht="13.5">
      <c r="A10" s="25" t="s">
        <v>27</v>
      </c>
      <c r="C10" s="11"/>
      <c r="D10" s="13"/>
      <c r="E10" s="2"/>
      <c r="F10" s="7"/>
    </row>
    <row r="11" spans="1:6" ht="13.5">
      <c r="A11" s="19" t="s">
        <v>28</v>
      </c>
      <c r="C11" s="11"/>
      <c r="D11" s="13"/>
      <c r="E11" s="2"/>
      <c r="F11" s="7"/>
    </row>
    <row r="12" spans="1:6" ht="13.5">
      <c r="A12" s="19" t="s">
        <v>29</v>
      </c>
      <c r="C12" s="11"/>
      <c r="D12" s="13"/>
      <c r="E12" s="2"/>
      <c r="F12" s="7"/>
    </row>
    <row r="13" spans="1:6" ht="13.5">
      <c r="A13" s="19" t="s">
        <v>30</v>
      </c>
      <c r="C13" s="11"/>
      <c r="D13" s="13"/>
      <c r="E13" s="2"/>
      <c r="F13" s="7"/>
    </row>
    <row r="14" spans="3:6" ht="13.5">
      <c r="C14" s="11"/>
      <c r="D14" s="13"/>
      <c r="E14" s="2"/>
      <c r="F14" s="7"/>
    </row>
    <row r="15" spans="1:5" ht="13.5">
      <c r="A15"/>
      <c r="D15"/>
      <c r="E15" s="21" t="s">
        <v>9</v>
      </c>
    </row>
    <row r="17" spans="1:9" ht="12.75">
      <c r="A17" s="14" t="s">
        <v>10</v>
      </c>
      <c r="B17" s="14" t="s">
        <v>11</v>
      </c>
      <c r="C17" s="15" t="s">
        <v>12</v>
      </c>
      <c r="D17" s="16" t="s">
        <v>13</v>
      </c>
      <c r="E17" s="17" t="s">
        <v>14</v>
      </c>
      <c r="F17" s="18" t="s">
        <v>15</v>
      </c>
      <c r="G17" s="15" t="s">
        <v>16</v>
      </c>
      <c r="H17" s="15" t="s">
        <v>17</v>
      </c>
      <c r="I17" s="15" t="s">
        <v>18</v>
      </c>
    </row>
    <row r="18" spans="1:9" ht="12.75">
      <c r="A18" s="5">
        <v>0</v>
      </c>
      <c r="B18" s="5">
        <f>E4</f>
        <v>10</v>
      </c>
      <c r="C18" s="10"/>
      <c r="D18" s="10"/>
      <c r="E18" s="3"/>
      <c r="F18" s="8">
        <v>0</v>
      </c>
      <c r="G18" s="10"/>
      <c r="H18" s="10"/>
      <c r="I18" s="10"/>
    </row>
    <row r="19" spans="1:9" ht="12.75">
      <c r="A19" s="5">
        <f aca="true" t="shared" si="0" ref="A19:A44">A18+I19</f>
        <v>0.2622567322371665</v>
      </c>
      <c r="B19" s="5">
        <f aca="true" t="shared" si="1" ref="B19:B44">B18-H19</f>
        <v>9.986876225085865</v>
      </c>
      <c r="C19" s="10">
        <f aca="true" t="shared" si="2" ref="C19:C44">$E$4*SIN($E$3)</f>
        <v>2.9237170472273672</v>
      </c>
      <c r="D19" s="10">
        <f aca="true" t="shared" si="3" ref="D19:D44">ASIN(C19/B18)</f>
        <v>0.296705972839036</v>
      </c>
      <c r="E19" s="24">
        <v>0.05</v>
      </c>
      <c r="F19" s="8">
        <f aca="true" t="shared" si="4" ref="F19:F44">F18+E19</f>
        <v>0.05</v>
      </c>
      <c r="G19" s="10">
        <f aca="true" t="shared" si="5" ref="G19:G44">B18/(COS(F19)*(2-(TAN(D19))^2))</f>
        <v>5.251697899602136</v>
      </c>
      <c r="H19" s="10">
        <f aca="true" t="shared" si="6" ref="H19:H44">G19*E19*SIN(F19)</f>
        <v>0.01312377491413405</v>
      </c>
      <c r="I19" s="10">
        <f aca="true" t="shared" si="7" ref="I19:I44">G19*E19*COS(F19)</f>
        <v>0.2622567322371665</v>
      </c>
    </row>
    <row r="20" spans="1:9" ht="12.75">
      <c r="A20" s="5">
        <f t="shared" si="0"/>
        <v>0.5242062258212916</v>
      </c>
      <c r="B20" s="5">
        <f t="shared" si="1"/>
        <v>9.960593608544151</v>
      </c>
      <c r="C20" s="10">
        <f t="shared" si="2"/>
        <v>2.9237170472273672</v>
      </c>
      <c r="D20" s="10">
        <f t="shared" si="3"/>
        <v>0.29710775885450763</v>
      </c>
      <c r="E20" s="24">
        <v>0.05</v>
      </c>
      <c r="F20" s="8">
        <f t="shared" si="4"/>
        <v>0.1</v>
      </c>
      <c r="G20" s="10">
        <f t="shared" si="5"/>
        <v>5.265294412329033</v>
      </c>
      <c r="H20" s="10">
        <f t="shared" si="6"/>
        <v>0.02628261654171303</v>
      </c>
      <c r="I20" s="10">
        <f t="shared" si="7"/>
        <v>0.26194949358412517</v>
      </c>
    </row>
    <row r="21" spans="1:9" ht="12.75">
      <c r="A21" s="5">
        <f t="shared" si="0"/>
        <v>0.7855406542495438</v>
      </c>
      <c r="B21" s="5">
        <f t="shared" si="1"/>
        <v>9.921096772717508</v>
      </c>
      <c r="C21" s="10">
        <f t="shared" si="2"/>
        <v>2.9237170472273672</v>
      </c>
      <c r="D21" s="10">
        <f t="shared" si="3"/>
        <v>0.29791573751180894</v>
      </c>
      <c r="E21" s="24">
        <v>0.05</v>
      </c>
      <c r="F21" s="8">
        <f t="shared" si="4"/>
        <v>0.15000000000000002</v>
      </c>
      <c r="G21" s="10">
        <f t="shared" si="5"/>
        <v>5.286045157667048</v>
      </c>
      <c r="H21" s="10">
        <f t="shared" si="6"/>
        <v>0.03949683582664381</v>
      </c>
      <c r="I21" s="10">
        <f t="shared" si="7"/>
        <v>0.2613344284282522</v>
      </c>
    </row>
    <row r="22" spans="1:9" ht="12.75">
      <c r="A22" s="5">
        <f t="shared" si="0"/>
        <v>1.0459513703061398</v>
      </c>
      <c r="B22" s="5">
        <f t="shared" si="1"/>
        <v>9.868308907218836</v>
      </c>
      <c r="C22" s="10">
        <f t="shared" si="2"/>
        <v>2.9237170472273672</v>
      </c>
      <c r="D22" s="10">
        <f t="shared" si="3"/>
        <v>0.2991383787369314</v>
      </c>
      <c r="E22" s="24">
        <v>0.05</v>
      </c>
      <c r="F22" s="8">
        <f t="shared" si="4"/>
        <v>0.2</v>
      </c>
      <c r="G22" s="10">
        <f t="shared" si="5"/>
        <v>5.314143384629922</v>
      </c>
      <c r="H22" s="10">
        <f t="shared" si="6"/>
        <v>0.05278786549867142</v>
      </c>
      <c r="I22" s="10">
        <f t="shared" si="7"/>
        <v>0.26041071605659605</v>
      </c>
    </row>
    <row r="23" spans="1:9" ht="12.75">
      <c r="A23" s="5">
        <f t="shared" si="0"/>
        <v>1.3051286659091312</v>
      </c>
      <c r="B23" s="5">
        <f t="shared" si="1"/>
        <v>9.802130078622696</v>
      </c>
      <c r="C23" s="10">
        <f t="shared" si="2"/>
        <v>2.9237170472273672</v>
      </c>
      <c r="D23" s="10">
        <f t="shared" si="3"/>
        <v>0.300788461734045</v>
      </c>
      <c r="E23" s="24">
        <v>0.05</v>
      </c>
      <c r="F23" s="8">
        <f t="shared" si="4"/>
        <v>0.25</v>
      </c>
      <c r="G23" s="10">
        <f t="shared" si="5"/>
        <v>5.349860106972432</v>
      </c>
      <c r="H23" s="10">
        <f t="shared" si="6"/>
        <v>0.06617882859614027</v>
      </c>
      <c r="I23" s="10">
        <f t="shared" si="7"/>
        <v>0.2591772956029914</v>
      </c>
    </row>
    <row r="24" spans="1:9" ht="12.75">
      <c r="A24" s="5">
        <f t="shared" si="0"/>
        <v>1.5627615221751259</v>
      </c>
      <c r="B24" s="5">
        <f t="shared" si="1"/>
        <v>9.722434897089158</v>
      </c>
      <c r="C24" s="10">
        <f t="shared" si="2"/>
        <v>2.9237170472273672</v>
      </c>
      <c r="D24" s="10">
        <f t="shared" si="3"/>
        <v>0.30288345379846365</v>
      </c>
      <c r="E24" s="24">
        <v>0.05</v>
      </c>
      <c r="F24" s="8">
        <f t="shared" si="4"/>
        <v>0.3</v>
      </c>
      <c r="G24" s="10">
        <f t="shared" si="5"/>
        <v>5.393552098105225</v>
      </c>
      <c r="H24" s="10">
        <f t="shared" si="6"/>
        <v>0.0796951815335379</v>
      </c>
      <c r="I24" s="10">
        <f t="shared" si="7"/>
        <v>0.2576328562659946</v>
      </c>
    </row>
    <row r="25" spans="1:9" ht="12.75">
      <c r="A25" s="5">
        <f t="shared" si="0"/>
        <v>1.8185373477962679</v>
      </c>
      <c r="B25" s="5">
        <f t="shared" si="1"/>
        <v>9.629069432448663</v>
      </c>
      <c r="C25" s="10">
        <f t="shared" si="2"/>
        <v>2.9237170472273672</v>
      </c>
      <c r="D25" s="10">
        <f t="shared" si="3"/>
        <v>0.30544604474384535</v>
      </c>
      <c r="E25" s="24">
        <v>0.05</v>
      </c>
      <c r="F25" s="8">
        <f t="shared" si="4"/>
        <v>0.35</v>
      </c>
      <c r="G25" s="10">
        <f t="shared" si="5"/>
        <v>5.445672886235906</v>
      </c>
      <c r="H25" s="10">
        <f t="shared" si="6"/>
        <v>0.09336546464049458</v>
      </c>
      <c r="I25" s="10">
        <f t="shared" si="7"/>
        <v>0.25577582562114193</v>
      </c>
    </row>
    <row r="26" spans="1:9" ht="12.75">
      <c r="A26" s="5">
        <f t="shared" si="0"/>
        <v>2.072141704840806</v>
      </c>
      <c r="B26" s="5">
        <f t="shared" si="1"/>
        <v>9.521847230047781</v>
      </c>
      <c r="C26" s="10">
        <f t="shared" si="2"/>
        <v>2.9237170472273672</v>
      </c>
      <c r="D26" s="10">
        <f t="shared" si="3"/>
        <v>0.3085048705237301</v>
      </c>
      <c r="E26" s="24">
        <v>0.05</v>
      </c>
      <c r="F26" s="8">
        <f t="shared" si="4"/>
        <v>0.39999999999999997</v>
      </c>
      <c r="G26" s="10">
        <f t="shared" si="5"/>
        <v>5.506787470010778</v>
      </c>
      <c r="H26" s="10">
        <f t="shared" si="6"/>
        <v>0.10722220240088222</v>
      </c>
      <c r="I26" s="10">
        <f t="shared" si="7"/>
        <v>0.253604357044538</v>
      </c>
    </row>
    <row r="27" spans="1:9" ht="12.75">
      <c r="A27" s="5">
        <f t="shared" si="0"/>
        <v>2.323258022805518</v>
      </c>
      <c r="B27" s="5">
        <f t="shared" si="1"/>
        <v>9.400544220595943</v>
      </c>
      <c r="C27" s="10">
        <f t="shared" si="2"/>
        <v>2.9237170472273672</v>
      </c>
      <c r="D27" s="10">
        <f t="shared" si="3"/>
        <v>0.3120954740762849</v>
      </c>
      <c r="E27" s="24">
        <v>0.05</v>
      </c>
      <c r="F27" s="8">
        <f t="shared" si="4"/>
        <v>0.44999999999999996</v>
      </c>
      <c r="G27" s="10">
        <f t="shared" si="5"/>
        <v>5.577591783206327</v>
      </c>
      <c r="H27" s="10">
        <f t="shared" si="6"/>
        <v>0.12130300945183745</v>
      </c>
      <c r="I27" s="10">
        <f t="shared" si="7"/>
        <v>0.25111631796471184</v>
      </c>
    </row>
    <row r="28" spans="1:9" ht="12.75">
      <c r="A28" s="5">
        <f t="shared" si="0"/>
        <v>2.5715673046158747</v>
      </c>
      <c r="B28" s="5">
        <f t="shared" si="1"/>
        <v>9.264892241691623</v>
      </c>
      <c r="C28" s="10">
        <f t="shared" si="2"/>
        <v>2.9237170472273672</v>
      </c>
      <c r="D28" s="10">
        <f t="shared" si="3"/>
        <v>0.3162615714417741</v>
      </c>
      <c r="E28" s="24">
        <v>0.05</v>
      </c>
      <c r="F28" s="8">
        <f t="shared" si="4"/>
        <v>0.49999999999999994</v>
      </c>
      <c r="G28" s="10">
        <f t="shared" si="5"/>
        <v>5.658938374424428</v>
      </c>
      <c r="H28" s="10">
        <f t="shared" si="6"/>
        <v>0.1356519789043212</v>
      </c>
      <c r="I28" s="10">
        <f t="shared" si="7"/>
        <v>0.24830928181035655</v>
      </c>
    </row>
    <row r="29" spans="1:9" ht="12.75">
      <c r="A29" s="5">
        <f t="shared" si="0"/>
        <v>2.816747833047864</v>
      </c>
      <c r="B29" s="5">
        <f t="shared" si="1"/>
        <v>9.11457078151323</v>
      </c>
      <c r="C29" s="10">
        <f t="shared" si="2"/>
        <v>2.9237170472273672</v>
      </c>
      <c r="D29" s="10">
        <f t="shared" si="3"/>
        <v>0.3210567197376035</v>
      </c>
      <c r="E29" s="24">
        <v>0.05</v>
      </c>
      <c r="F29" s="8">
        <f t="shared" si="4"/>
        <v>0.5499999999999999</v>
      </c>
      <c r="G29" s="10">
        <f t="shared" si="5"/>
        <v>5.751870405784658</v>
      </c>
      <c r="H29" s="10">
        <f t="shared" si="6"/>
        <v>0.15032146017839243</v>
      </c>
      <c r="I29" s="10">
        <f t="shared" si="7"/>
        <v>0.24518052843198906</v>
      </c>
    </row>
    <row r="30" spans="1:9" ht="12.75">
      <c r="A30" s="5">
        <f t="shared" si="0"/>
        <v>3.058474894033185</v>
      </c>
      <c r="B30" s="5">
        <f t="shared" si="1"/>
        <v>8.949196401520915</v>
      </c>
      <c r="C30" s="10">
        <f t="shared" si="2"/>
        <v>2.9237170472273672</v>
      </c>
      <c r="D30" s="10">
        <f t="shared" si="3"/>
        <v>0.32654652526261824</v>
      </c>
      <c r="E30" s="24">
        <v>0.05</v>
      </c>
      <c r="F30" s="8">
        <f t="shared" si="4"/>
        <v>0.6</v>
      </c>
      <c r="G30" s="10">
        <f t="shared" si="5"/>
        <v>5.857667029473211</v>
      </c>
      <c r="H30" s="10">
        <f t="shared" si="6"/>
        <v>0.1653743799923152</v>
      </c>
      <c r="I30" s="10">
        <f t="shared" si="7"/>
        <v>0.2417270609853211</v>
      </c>
    </row>
    <row r="31" spans="1:9" ht="12.75">
      <c r="A31" s="5">
        <f t="shared" si="0"/>
        <v>3.2964205467727243</v>
      </c>
      <c r="B31" s="5">
        <f t="shared" si="1"/>
        <v>8.768309069553583</v>
      </c>
      <c r="C31" s="10">
        <f t="shared" si="2"/>
        <v>2.9237170472273672</v>
      </c>
      <c r="D31" s="10">
        <f t="shared" si="3"/>
        <v>0.3328115923461572</v>
      </c>
      <c r="E31" s="24">
        <v>0.05</v>
      </c>
      <c r="F31" s="8">
        <f t="shared" si="4"/>
        <v>0.65</v>
      </c>
      <c r="G31" s="10">
        <f t="shared" si="5"/>
        <v>5.9779046671523615</v>
      </c>
      <c r="H31" s="10">
        <f t="shared" si="6"/>
        <v>0.18088733196733167</v>
      </c>
      <c r="I31" s="10">
        <f t="shared" si="7"/>
        <v>0.23794565273953905</v>
      </c>
    </row>
    <row r="32" spans="1:9" ht="12.75">
      <c r="A32" s="5">
        <f t="shared" si="0"/>
        <v>3.530253493566326</v>
      </c>
      <c r="B32" s="5">
        <f t="shared" si="1"/>
        <v>8.57135429549989</v>
      </c>
      <c r="C32" s="10">
        <f t="shared" si="2"/>
        <v>2.9237170472273672</v>
      </c>
      <c r="D32" s="10">
        <f t="shared" si="3"/>
        <v>0.33995150904091315</v>
      </c>
      <c r="E32" s="24">
        <v>0.05</v>
      </c>
      <c r="F32" s="8">
        <f t="shared" si="4"/>
        <v>0.7000000000000001</v>
      </c>
      <c r="G32" s="10">
        <f t="shared" si="5"/>
        <v>6.114541030321749</v>
      </c>
      <c r="H32" s="10">
        <f t="shared" si="6"/>
        <v>0.19695477405369233</v>
      </c>
      <c r="I32" s="10">
        <f t="shared" si="7"/>
        <v>0.2338329467936018</v>
      </c>
    </row>
    <row r="33" spans="1:9" ht="12.75">
      <c r="A33" s="5">
        <f t="shared" si="0"/>
        <v>3.759639142191543</v>
      </c>
      <c r="B33" s="5">
        <f t="shared" si="1"/>
        <v>8.357659437278663</v>
      </c>
      <c r="C33" s="10">
        <f t="shared" si="2"/>
        <v>2.9237170472273672</v>
      </c>
      <c r="D33" s="10">
        <f t="shared" si="3"/>
        <v>0.34809031575008553</v>
      </c>
      <c r="E33" s="24">
        <v>0.05</v>
      </c>
      <c r="F33" s="8">
        <f t="shared" si="4"/>
        <v>0.7500000000000001</v>
      </c>
      <c r="G33" s="10">
        <f t="shared" si="5"/>
        <v>6.270032479195035</v>
      </c>
      <c r="H33" s="10">
        <f t="shared" si="6"/>
        <v>0.21369485822122683</v>
      </c>
      <c r="I33" s="10">
        <f t="shared" si="7"/>
        <v>0.2293856486252167</v>
      </c>
    </row>
    <row r="34" spans="1:9" ht="12.75">
      <c r="A34" s="5">
        <f t="shared" si="0"/>
        <v>3.9842400245927863</v>
      </c>
      <c r="B34" s="5">
        <f t="shared" si="1"/>
        <v>8.126401708810809</v>
      </c>
      <c r="C34" s="10">
        <f t="shared" si="2"/>
        <v>2.9237170472273672</v>
      </c>
      <c r="D34" s="10">
        <f t="shared" si="3"/>
        <v>0.35738414513632766</v>
      </c>
      <c r="E34" s="24">
        <v>0.05</v>
      </c>
      <c r="F34" s="8">
        <f t="shared" si="4"/>
        <v>0.8000000000000002</v>
      </c>
      <c r="G34" s="10">
        <f t="shared" si="5"/>
        <v>6.447501635564865</v>
      </c>
      <c r="H34" s="10">
        <f t="shared" si="6"/>
        <v>0.23125772846785458</v>
      </c>
      <c r="I34" s="10">
        <f t="shared" si="7"/>
        <v>0.22460088240124315</v>
      </c>
    </row>
    <row r="35" spans="1:9" ht="12.75">
      <c r="A35" s="5">
        <f t="shared" si="0"/>
        <v>4.2037168652355925</v>
      </c>
      <c r="B35" s="5">
        <f t="shared" si="1"/>
        <v>7.876564041311077</v>
      </c>
      <c r="C35" s="10">
        <f t="shared" si="2"/>
        <v>2.9237170472273672</v>
      </c>
      <c r="D35" s="10">
        <f t="shared" si="3"/>
        <v>0.3680321253172563</v>
      </c>
      <c r="E35" s="24">
        <v>0.05</v>
      </c>
      <c r="F35" s="8">
        <f t="shared" si="4"/>
        <v>0.8500000000000002</v>
      </c>
      <c r="G35" s="10">
        <f t="shared" si="5"/>
        <v>6.650983195896794</v>
      </c>
      <c r="H35" s="10">
        <f t="shared" si="6"/>
        <v>0.24983766749973116</v>
      </c>
      <c r="I35" s="10">
        <f t="shared" si="7"/>
        <v>0.21947684064280593</v>
      </c>
    </row>
    <row r="36" spans="1:9" ht="12.75">
      <c r="A36" s="5">
        <f t="shared" si="0"/>
        <v>4.417730837580073</v>
      </c>
      <c r="B36" s="5">
        <f t="shared" si="1"/>
        <v>7.6068725753905895</v>
      </c>
      <c r="C36" s="10">
        <f t="shared" si="2"/>
        <v>2.9237170472273672</v>
      </c>
      <c r="D36" s="10">
        <f t="shared" si="3"/>
        <v>0.38029233522714845</v>
      </c>
      <c r="E36" s="24">
        <v>0.05</v>
      </c>
      <c r="F36" s="8">
        <f t="shared" si="4"/>
        <v>0.9000000000000002</v>
      </c>
      <c r="G36" s="10">
        <f t="shared" si="5"/>
        <v>6.885796022218651</v>
      </c>
      <c r="H36" s="10">
        <f t="shared" si="6"/>
        <v>0.26969146592048776</v>
      </c>
      <c r="I36" s="10">
        <f t="shared" si="7"/>
        <v>0.2140139723444801</v>
      </c>
    </row>
    <row r="37" spans="1:9" ht="12.75">
      <c r="A37" s="5">
        <f t="shared" si="0"/>
        <v>4.625948030740527</v>
      </c>
      <c r="B37" s="5">
        <f t="shared" si="1"/>
        <v>7.315705277684657</v>
      </c>
      <c r="C37" s="10">
        <f t="shared" si="2"/>
        <v>2.9237170472273672</v>
      </c>
      <c r="D37" s="10">
        <f t="shared" si="3"/>
        <v>0.394505854461592</v>
      </c>
      <c r="E37" s="24">
        <v>0.05</v>
      </c>
      <c r="F37" s="8">
        <f t="shared" si="4"/>
        <v>0.9500000000000003</v>
      </c>
      <c r="G37" s="10">
        <f t="shared" si="5"/>
        <v>7.159128292774007</v>
      </c>
      <c r="H37" s="10">
        <f t="shared" si="6"/>
        <v>0.2911672977059329</v>
      </c>
      <c r="I37" s="10">
        <f t="shared" si="7"/>
        <v>0.20821719316045403</v>
      </c>
    </row>
    <row r="38" spans="1:9" ht="12.75">
      <c r="A38" s="5">
        <f t="shared" si="0"/>
        <v>4.828048153690488</v>
      </c>
      <c r="B38" s="5">
        <f t="shared" si="1"/>
        <v>7.0009529850486825</v>
      </c>
      <c r="C38" s="10">
        <f t="shared" si="2"/>
        <v>2.9237170472273672</v>
      </c>
      <c r="D38" s="10">
        <f t="shared" si="3"/>
        <v>0.4111343155439953</v>
      </c>
      <c r="E38" s="24">
        <v>0.05</v>
      </c>
      <c r="F38" s="8">
        <f t="shared" si="4"/>
        <v>1.0000000000000002</v>
      </c>
      <c r="G38" s="10">
        <f t="shared" si="5"/>
        <v>7.481001682020697</v>
      </c>
      <c r="H38" s="10">
        <f t="shared" si="6"/>
        <v>0.3147522926359744</v>
      </c>
      <c r="I38" s="10">
        <f t="shared" si="7"/>
        <v>0.20210012294996066</v>
      </c>
    </row>
    <row r="39" spans="1:9" ht="12.75">
      <c r="A39" s="5">
        <f t="shared" si="0"/>
        <v>5.023741733989946</v>
      </c>
      <c r="B39" s="5">
        <f t="shared" si="1"/>
        <v>6.659797370447215</v>
      </c>
      <c r="C39" s="10">
        <f t="shared" si="2"/>
        <v>2.9237170472273672</v>
      </c>
      <c r="D39" s="10">
        <f t="shared" si="3"/>
        <v>0.43082109517358813</v>
      </c>
      <c r="E39" s="24">
        <v>0.05</v>
      </c>
      <c r="F39" s="8">
        <f t="shared" si="4"/>
        <v>1.0500000000000003</v>
      </c>
      <c r="G39" s="10">
        <f t="shared" si="5"/>
        <v>7.865955269247991</v>
      </c>
      <c r="H39" s="10">
        <f t="shared" si="6"/>
        <v>0.34115561460146737</v>
      </c>
      <c r="I39" s="10">
        <f t="shared" si="7"/>
        <v>0.19569358029945863</v>
      </c>
    </row>
    <row r="40" spans="1:9" ht="12.75">
      <c r="A40" s="5">
        <f t="shared" si="0"/>
        <v>5.212805435361512</v>
      </c>
      <c r="B40" s="5">
        <f t="shared" si="1"/>
        <v>6.288332637342258</v>
      </c>
      <c r="C40" s="10">
        <f t="shared" si="2"/>
        <v>2.9237170472273672</v>
      </c>
      <c r="D40" s="10">
        <f t="shared" si="3"/>
        <v>0.4544964184837434</v>
      </c>
      <c r="E40" s="24">
        <v>0.05</v>
      </c>
      <c r="F40" s="8">
        <f t="shared" si="4"/>
        <v>1.1000000000000003</v>
      </c>
      <c r="G40" s="10">
        <f t="shared" si="5"/>
        <v>8.336213315818004</v>
      </c>
      <c r="H40" s="10">
        <f t="shared" si="6"/>
        <v>0.3714647331049575</v>
      </c>
      <c r="I40" s="10">
        <f t="shared" si="7"/>
        <v>0.18906370137156484</v>
      </c>
    </row>
    <row r="41" spans="1:9" ht="12.75">
      <c r="A41" s="5">
        <f t="shared" si="0"/>
        <v>5.395159489034973</v>
      </c>
      <c r="B41" s="5">
        <f t="shared" si="1"/>
        <v>5.880863060815743</v>
      </c>
      <c r="C41" s="10">
        <f t="shared" si="2"/>
        <v>2.9237170472273672</v>
      </c>
      <c r="D41" s="10">
        <f t="shared" si="3"/>
        <v>0.4835703728710211</v>
      </c>
      <c r="E41" s="24">
        <v>0.05</v>
      </c>
      <c r="F41" s="8">
        <f t="shared" si="4"/>
        <v>1.1500000000000004</v>
      </c>
      <c r="G41" s="10">
        <f t="shared" si="5"/>
        <v>8.928257538531037</v>
      </c>
      <c r="H41" s="10">
        <f t="shared" si="6"/>
        <v>0.40746957652651455</v>
      </c>
      <c r="I41" s="10">
        <f t="shared" si="7"/>
        <v>0.1823540536734613</v>
      </c>
    </row>
    <row r="42" spans="1:9" ht="12.75">
      <c r="A42" s="5">
        <f t="shared" si="0"/>
        <v>5.571055640789273</v>
      </c>
      <c r="B42" s="5">
        <f t="shared" si="1"/>
        <v>5.428431488755144</v>
      </c>
      <c r="C42" s="10">
        <f t="shared" si="2"/>
        <v>2.9237170472273672</v>
      </c>
      <c r="D42" s="10">
        <f t="shared" si="3"/>
        <v>0.5203200039833414</v>
      </c>
      <c r="E42" s="24">
        <v>0.05</v>
      </c>
      <c r="F42" s="8">
        <f t="shared" si="4"/>
        <v>1.2000000000000004</v>
      </c>
      <c r="G42" s="10">
        <f t="shared" si="5"/>
        <v>9.70842486913705</v>
      </c>
      <c r="H42" s="10">
        <f t="shared" si="6"/>
        <v>0.45243157206059936</v>
      </c>
      <c r="I42" s="10">
        <f t="shared" si="7"/>
        <v>0.1758961517542996</v>
      </c>
    </row>
    <row r="43" spans="1:9" ht="12.75">
      <c r="A43" s="5">
        <f t="shared" si="0"/>
        <v>5.741612461235697</v>
      </c>
      <c r="B43" s="5">
        <f t="shared" si="1"/>
        <v>4.915128854269116</v>
      </c>
      <c r="C43" s="10">
        <f t="shared" si="2"/>
        <v>2.9237170472273672</v>
      </c>
      <c r="D43" s="10">
        <f t="shared" si="3"/>
        <v>0.5687667213743132</v>
      </c>
      <c r="E43" s="24">
        <v>0.05</v>
      </c>
      <c r="F43" s="8">
        <f t="shared" si="4"/>
        <v>1.2500000000000004</v>
      </c>
      <c r="G43" s="10">
        <f t="shared" si="5"/>
        <v>10.81793369495469</v>
      </c>
      <c r="H43" s="10">
        <f t="shared" si="6"/>
        <v>0.5133026344860273</v>
      </c>
      <c r="I43" s="10">
        <f t="shared" si="7"/>
        <v>0.17055682044642428</v>
      </c>
    </row>
    <row r="44" spans="1:9" ht="12.75">
      <c r="A44" s="5">
        <f t="shared" si="0"/>
        <v>5.910818720006027</v>
      </c>
      <c r="B44" s="5">
        <f t="shared" si="1"/>
        <v>4.305630575341006</v>
      </c>
      <c r="C44" s="10">
        <f t="shared" si="2"/>
        <v>2.9237170472273672</v>
      </c>
      <c r="D44" s="10">
        <f t="shared" si="3"/>
        <v>0.6370670459414758</v>
      </c>
      <c r="E44" s="24">
        <v>0.05</v>
      </c>
      <c r="F44" s="8">
        <f t="shared" si="4"/>
        <v>1.3000000000000005</v>
      </c>
      <c r="G44" s="10">
        <f t="shared" si="5"/>
        <v>12.650990633517694</v>
      </c>
      <c r="H44" s="10">
        <f t="shared" si="6"/>
        <v>0.6094982789281107</v>
      </c>
      <c r="I44" s="10">
        <f t="shared" si="7"/>
        <v>0.16920625877033021</v>
      </c>
    </row>
    <row r="45" spans="1:9" ht="12.75">
      <c r="A45" s="5"/>
      <c r="B45" s="5"/>
      <c r="C45" s="10"/>
      <c r="D45" s="10"/>
      <c r="E45" s="3"/>
      <c r="F45" s="8"/>
      <c r="G45" s="10"/>
      <c r="H45" s="10"/>
      <c r="I45" s="10"/>
    </row>
    <row r="46" spans="1:9" ht="12.75">
      <c r="A46" s="5"/>
      <c r="B46" s="5"/>
      <c r="C46" s="10"/>
      <c r="D46" s="10"/>
      <c r="E46" s="3"/>
      <c r="F46" s="23" t="s">
        <v>22</v>
      </c>
      <c r="G46" s="10"/>
      <c r="H46" s="10"/>
      <c r="I46" s="10"/>
    </row>
    <row r="48" ht="12.75">
      <c r="I48" s="9" t="s">
        <v>19</v>
      </c>
    </row>
  </sheetData>
  <sheetProtection password="CA35" sheet="1" objects="1" scenarios="1"/>
  <printOptions/>
  <pageMargins left="0.75" right="0.53" top="0.5" bottom="0.5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Process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S.T. Peters</dc:creator>
  <cp:keywords/>
  <dc:description/>
  <cp:lastModifiedBy>Stan Peters</cp:lastModifiedBy>
  <cp:lastPrinted>2002-01-01T02:44:32Z</cp:lastPrinted>
  <dcterms:created xsi:type="dcterms:W3CDTF">2013-05-07T15:34:41Z</dcterms:created>
  <dcterms:modified xsi:type="dcterms:W3CDTF">2013-05-07T15:34:42Z</dcterms:modified>
  <cp:category/>
  <cp:version/>
  <cp:contentType/>
  <cp:contentStatus/>
</cp:coreProperties>
</file>